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6" activeTab="0"/>
  </bookViews>
  <sheets>
    <sheet name="wk1neck" sheetId="1" r:id="rId1"/>
  </sheets>
  <definedNames>
    <definedName name="90DEFL">'wk1neck'!$B$74:$B$74</definedName>
    <definedName name="EF">'wk1neck'!$B$37:$B$37</definedName>
    <definedName name="EI">'wk1neck'!$C$66:$C$66</definedName>
    <definedName name="EN">'wk1neck'!$B$30:$B$30</definedName>
    <definedName name="ET">'wk1neck'!$B$44:$B$44</definedName>
    <definedName name="L">'wk1neck'!$C$29:$C$29</definedName>
    <definedName name="M">'wk1neck'!$G$41:$G$41</definedName>
    <definedName name="N">'wk1neck'!$C$42:$C$42</definedName>
    <definedName name="PULL">'wk1neck'!$F$70:$F$70</definedName>
    <definedName name="R">'wk1neck'!$C$28:$C$28</definedName>
    <definedName name="R_">'wk1neck'!$C$28</definedName>
    <definedName name="TF">'wk1neck'!$C$35:$C$35</definedName>
    <definedName name="W">'wk1neck'!$G$27:$G$27</definedName>
    <definedName name="YBAR">'wk1neck'!$C$58:$C$58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<sst xmlns="http://schemas.openxmlformats.org/spreadsheetml/2006/main" count="89" uniqueCount="73">
  <si>
    <t>ELLIPTICAL CROSS-SECTION NECK CALCULATIONS</t>
  </si>
  <si>
    <t xml:space="preserve">The following program calculates varying deflections of instrument </t>
  </si>
  <si>
    <t>necks of varying lengths, widths, cross-sections and compositions</t>
  </si>
  <si>
    <t xml:space="preserve"> </t>
  </si>
  <si>
    <t>Stiffness formula for ENDLOADED beam: dfl = (KPl^3)/(Ebd^3),</t>
  </si>
  <si>
    <t>where dfl=deflection, K=const. &amp; here is 4, P = load, l = length,</t>
  </si>
  <si>
    <t>E = modulus of elasticity (psi), b = breadth of beam and d=depth of beam.</t>
  </si>
  <si>
    <t>Use inches, pounds and psi for units in these calculations.</t>
  </si>
  <si>
    <t>An alternative approach uses the similar equation</t>
  </si>
  <si>
    <t>dfl = (P*l^3)/(3*E*I), where I =moment of inertia</t>
  </si>
  <si>
    <t>We will use the second equation in this spreadsheet for estimating deflections.</t>
  </si>
  <si>
    <t>The neck will have a koa base with ebony fretboard and graphite carbon/</t>
  </si>
  <si>
    <t>/epoxy composite insert unless changed by the user; the beginning dimensions are</t>
  </si>
  <si>
    <t>for a tenor ukulele with a 17" scale length.  The pull of 95 lbs comes from the 8 strings.</t>
  </si>
  <si>
    <t>Variable names follow Josh Gordis' conventions and are illustrated in the webpage text.</t>
  </si>
  <si>
    <t xml:space="preserve">Because the object under study is symmetrical, neck, fretboard and insert widths will be </t>
  </si>
  <si>
    <t>half their actual values when input into the equations.</t>
  </si>
  <si>
    <t>LIST OF VARIABLES USED IN THE CALCULATIONS</t>
  </si>
  <si>
    <t>Properties &amp; Measurements of the Basic Neck Wood</t>
  </si>
  <si>
    <t>Type of wood:</t>
  </si>
  <si>
    <t>Honduras Mahogany</t>
  </si>
  <si>
    <t>neckwidth=</t>
  </si>
  <si>
    <t>"</t>
  </si>
  <si>
    <t>halfwidth, W, =</t>
  </si>
  <si>
    <t>neckdepth, R =</t>
  </si>
  <si>
    <t>necklength=</t>
  </si>
  <si>
    <t>E-neck En,=</t>
  </si>
  <si>
    <t>psi</t>
  </si>
  <si>
    <t>Properties &amp; Measurements of the Fretboard</t>
  </si>
  <si>
    <t>Ebony</t>
  </si>
  <si>
    <t>fbwidth=</t>
  </si>
  <si>
    <t>fbdepth, tf, =</t>
  </si>
  <si>
    <t>fblength=</t>
  </si>
  <si>
    <t>E-fretboard, Ef =</t>
  </si>
  <si>
    <t>Properties &amp; Measurements of the Graphite Carbon/Epoxy Insert</t>
  </si>
  <si>
    <t>Graphite carbon/epoxy rod will be inlaid in the neck below the fretboard.</t>
  </si>
  <si>
    <t>insertwidth=</t>
  </si>
  <si>
    <t>halfwidth, m, =</t>
  </si>
  <si>
    <t>insertdepth, n, =</t>
  </si>
  <si>
    <t>insertlength=</t>
  </si>
  <si>
    <t>E-insert, Et =</t>
  </si>
  <si>
    <t>We will use a model developed by Josh Gordis to calculate the centroid of the cross-section</t>
  </si>
  <si>
    <t>which transforms non-base materials to equivalent widths based on the ratio</t>
  </si>
  <si>
    <t>of Young's modulus of the new material to the reference * the width</t>
  </si>
  <si>
    <t>of the new material:</t>
  </si>
  <si>
    <t xml:space="preserve">         EQUATIONS:</t>
  </si>
  <si>
    <t>location of neutral axis = yb =</t>
  </si>
  <si>
    <t>2{(3m*n^2)*(En-Et)-(2En*R^2*W) - (3Ef*tf^2*W)}  /</t>
  </si>
  <si>
    <t>3{(4m*n)*(En-Et)- (En*R+pi*W) - (4Ef*tf*W)}</t>
  </si>
  <si>
    <t>=</t>
  </si>
  <si>
    <t>The total EI for the neck =</t>
  </si>
  <si>
    <t xml:space="preserve">EI  =  </t>
  </si>
  <si>
    <t>Combined String Tension:</t>
  </si>
  <si>
    <t>neckpull=P=</t>
  </si>
  <si>
    <t>lbs</t>
  </si>
  <si>
    <t>Deflection of Round Neck at Nut using RIGHT ANGLE Pull to Neck at Nut</t>
  </si>
  <si>
    <t>Using EsumI from above...</t>
  </si>
  <si>
    <t>y =</t>
  </si>
  <si>
    <t>inches</t>
  </si>
  <si>
    <t>mm = deflection</t>
  </si>
  <si>
    <t>Deflection of Round Neck at Nut using LOW ANGLE Pull to Neck at Nut</t>
  </si>
  <si>
    <t xml:space="preserve">But a guitar neck is pulled at a very low angle; so probably the </t>
  </si>
  <si>
    <t>sine of this very low angle times the 90 degree deflection</t>
  </si>
  <si>
    <t>at the nut would come very close to the actual deflection.</t>
  </si>
  <si>
    <t>Nut to 12th fret distance =</t>
  </si>
  <si>
    <t>String to fret at 12th Fret =</t>
  </si>
  <si>
    <t>mm</t>
  </si>
  <si>
    <t>Sine of low angle = opp./hypoteneuse</t>
  </si>
  <si>
    <t xml:space="preserve">(actual value of low angle =) </t>
  </si>
  <si>
    <t>@RADTODEG(@ASIN(D84)); 0.70519662932136</t>
  </si>
  <si>
    <t>degrees</t>
  </si>
  <si>
    <t>New neck deflection at the 12th fret may now be closer to:</t>
  </si>
  <si>
    <t>User input cells are in light blue;  calculated values are in light green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</si>
</sst>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E+00"/>
    <numFmt numFmtId="166" formatCode="0.0000"/>
    <numFmt numFmtId="167" formatCode="0.00000"/>
  </numFmts>
  <fonts count="5">
    <font>
      <sz val="10"/>
      <name val="Arrus B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164" fontId="4" fillId="2" borderId="1" xfId="0" applyNumberFormat="1" applyFont="1" applyFill="1" applyBorder="1" applyAlignment="1">
      <alignment/>
    </xf>
    <xf numFmtId="11" fontId="4" fillId="2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166" fontId="4" fillId="3" borderId="1" xfId="0" applyNumberFormat="1" applyFont="1" applyFill="1" applyBorder="1" applyAlignment="1">
      <alignment/>
    </xf>
    <xf numFmtId="2" fontId="4" fillId="3" borderId="1" xfId="0" applyNumberFormat="1" applyFont="1" applyFill="1" applyBorder="1" applyAlignment="1">
      <alignment/>
    </xf>
    <xf numFmtId="0" fontId="4" fillId="3" borderId="2" xfId="0" applyFont="1" applyFill="1" applyBorder="1" applyAlignment="1">
      <alignment/>
    </xf>
    <xf numFmtId="164" fontId="4" fillId="3" borderId="1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1"/>
  <sheetViews>
    <sheetView tabSelected="1" showOutlineSymbols="0" zoomScale="87" zoomScaleNormal="87" workbookViewId="0" topLeftCell="A1">
      <selection activeCell="B74" sqref="B74"/>
    </sheetView>
  </sheetViews>
  <sheetFormatPr defaultColWidth="8.625" defaultRowHeight="12.75"/>
  <cols>
    <col min="1" max="1" width="17.875" style="0" customWidth="1"/>
    <col min="2" max="2" width="13.625" style="0" customWidth="1"/>
    <col min="3" max="3" width="10.625" style="0" customWidth="1"/>
    <col min="4" max="8" width="9.625" style="0" customWidth="1"/>
    <col min="9" max="9" width="8.625" style="0" customWidth="1"/>
    <col min="10" max="10" width="6.625" style="0" customWidth="1"/>
    <col min="11" max="11" width="9.625" style="0" customWidth="1"/>
    <col min="12" max="12" width="6.625" style="0" customWidth="1"/>
    <col min="13" max="16384" width="9.625" style="0" customWidth="1"/>
  </cols>
  <sheetData>
    <row r="1" spans="1:8" ht="18">
      <c r="A1" s="8"/>
      <c r="B1" s="8" t="s">
        <v>0</v>
      </c>
      <c r="C1" s="8"/>
      <c r="D1" s="8"/>
      <c r="E1" s="8"/>
      <c r="F1" s="8"/>
      <c r="G1" s="8"/>
      <c r="H1" s="8"/>
    </row>
    <row r="2" spans="1:23" ht="18">
      <c r="A2" s="9" t="s">
        <v>1</v>
      </c>
      <c r="B2" s="10"/>
      <c r="C2" s="8"/>
      <c r="D2" s="10"/>
      <c r="E2" s="10"/>
      <c r="F2" s="8"/>
      <c r="G2" s="10"/>
      <c r="H2" s="10"/>
      <c r="J2" s="3"/>
      <c r="K2" s="3"/>
      <c r="L2" s="3"/>
      <c r="N2" s="3"/>
      <c r="O2" s="3"/>
      <c r="Q2" s="3"/>
      <c r="R2" s="3"/>
      <c r="T2" s="3"/>
      <c r="U2" s="3"/>
      <c r="W2" s="3"/>
    </row>
    <row r="3" spans="1:8" ht="18">
      <c r="A3" s="8" t="s">
        <v>2</v>
      </c>
      <c r="B3" s="8"/>
      <c r="C3" s="8"/>
      <c r="D3" s="8"/>
      <c r="E3" s="8"/>
      <c r="F3" s="8"/>
      <c r="G3" s="8"/>
      <c r="H3" s="8"/>
    </row>
    <row r="4" spans="1:8" ht="18">
      <c r="A4" s="8" t="s">
        <v>3</v>
      </c>
      <c r="B4" s="8"/>
      <c r="C4" s="8"/>
      <c r="D4" s="8"/>
      <c r="E4" s="8"/>
      <c r="F4" s="8"/>
      <c r="G4" s="8"/>
      <c r="H4" s="8"/>
    </row>
    <row r="5" spans="1:8" ht="18">
      <c r="A5" s="8"/>
      <c r="B5" s="8"/>
      <c r="C5" s="8"/>
      <c r="D5" s="8"/>
      <c r="E5" s="8"/>
      <c r="F5" s="8"/>
      <c r="G5" s="8"/>
      <c r="H5" s="8"/>
    </row>
    <row r="6" spans="1:23" ht="18">
      <c r="A6" s="9" t="s">
        <v>4</v>
      </c>
      <c r="B6" s="10"/>
      <c r="C6" s="8"/>
      <c r="D6" s="10"/>
      <c r="E6" s="10"/>
      <c r="F6" s="8"/>
      <c r="G6" s="10"/>
      <c r="H6" s="10"/>
      <c r="J6" s="3"/>
      <c r="K6" s="3"/>
      <c r="L6" s="3"/>
      <c r="N6" s="3"/>
      <c r="O6" s="3"/>
      <c r="Q6" s="3"/>
      <c r="R6" s="3"/>
      <c r="T6" s="3"/>
      <c r="U6" s="3"/>
      <c r="W6" s="3"/>
    </row>
    <row r="7" spans="1:11" ht="18">
      <c r="A7" s="9" t="s">
        <v>5</v>
      </c>
      <c r="B7" s="8"/>
      <c r="C7" s="8"/>
      <c r="D7" s="8"/>
      <c r="E7" s="8"/>
      <c r="F7" s="8"/>
      <c r="G7" s="8"/>
      <c r="H7" s="8"/>
      <c r="K7" s="3"/>
    </row>
    <row r="8" spans="1:23" ht="18">
      <c r="A8" s="9" t="s">
        <v>6</v>
      </c>
      <c r="B8" s="10"/>
      <c r="C8" s="8"/>
      <c r="D8" s="10"/>
      <c r="E8" s="10"/>
      <c r="F8" s="8"/>
      <c r="G8" s="10"/>
      <c r="H8" s="10"/>
      <c r="J8" s="3"/>
      <c r="K8" s="3"/>
      <c r="L8" s="3"/>
      <c r="N8" s="3"/>
      <c r="O8" s="3"/>
      <c r="Q8" s="3"/>
      <c r="R8" s="3"/>
      <c r="T8" s="3"/>
      <c r="U8" s="3"/>
      <c r="W8" s="3"/>
    </row>
    <row r="9" spans="1:8" ht="18">
      <c r="A9" s="8" t="s">
        <v>7</v>
      </c>
      <c r="B9" s="8"/>
      <c r="C9" s="8"/>
      <c r="D9" s="8"/>
      <c r="E9" s="8"/>
      <c r="F9" s="8"/>
      <c r="G9" s="8"/>
      <c r="H9" s="8"/>
    </row>
    <row r="10" spans="1:8" ht="18">
      <c r="A10" s="8" t="s">
        <v>8</v>
      </c>
      <c r="B10" s="8"/>
      <c r="C10" s="8"/>
      <c r="D10" s="8"/>
      <c r="E10" s="8"/>
      <c r="F10" s="8"/>
      <c r="G10" s="8"/>
      <c r="H10" s="8"/>
    </row>
    <row r="11" spans="1:8" ht="18">
      <c r="A11" s="8" t="s">
        <v>9</v>
      </c>
      <c r="B11" s="8"/>
      <c r="C11" s="8"/>
      <c r="D11" s="8"/>
      <c r="E11" s="8"/>
      <c r="F11" s="8"/>
      <c r="G11" s="8"/>
      <c r="H11" s="8"/>
    </row>
    <row r="12" spans="1:8" ht="18">
      <c r="A12" s="8"/>
      <c r="B12" s="8"/>
      <c r="C12" s="8"/>
      <c r="D12" s="8"/>
      <c r="E12" s="8"/>
      <c r="F12" s="8"/>
      <c r="G12" s="8"/>
      <c r="H12" s="8"/>
    </row>
    <row r="13" spans="1:23" ht="18">
      <c r="A13" s="8" t="s">
        <v>10</v>
      </c>
      <c r="B13" s="10"/>
      <c r="C13" s="8"/>
      <c r="D13" s="10"/>
      <c r="E13" s="10"/>
      <c r="F13" s="8"/>
      <c r="G13" s="10"/>
      <c r="H13" s="10"/>
      <c r="J13" s="3"/>
      <c r="K13" s="3"/>
      <c r="L13" s="3"/>
      <c r="N13" s="3"/>
      <c r="O13" s="3"/>
      <c r="Q13" s="3"/>
      <c r="R13" s="3"/>
      <c r="T13" s="3"/>
      <c r="U13" s="3"/>
      <c r="W13" s="3"/>
    </row>
    <row r="14" spans="1:11" ht="18">
      <c r="A14" s="9" t="s">
        <v>3</v>
      </c>
      <c r="B14" s="8"/>
      <c r="C14" s="8"/>
      <c r="D14" s="8"/>
      <c r="E14" s="8"/>
      <c r="F14" s="8"/>
      <c r="G14" s="8"/>
      <c r="H14" s="8"/>
      <c r="K14" s="3"/>
    </row>
    <row r="15" spans="1:23" ht="18">
      <c r="A15" s="8" t="s">
        <v>11</v>
      </c>
      <c r="B15" s="10"/>
      <c r="C15" s="8"/>
      <c r="D15" s="10"/>
      <c r="E15" s="10"/>
      <c r="F15" s="8"/>
      <c r="G15" s="10"/>
      <c r="H15" s="10"/>
      <c r="J15" s="3"/>
      <c r="K15" s="3"/>
      <c r="L15" s="3"/>
      <c r="N15" s="3"/>
      <c r="O15" s="3"/>
      <c r="Q15" s="3"/>
      <c r="R15" s="3"/>
      <c r="T15" s="3"/>
      <c r="U15" s="3"/>
      <c r="W15" s="3"/>
    </row>
    <row r="16" spans="1:8" ht="18">
      <c r="A16" s="8" t="s">
        <v>12</v>
      </c>
      <c r="B16" s="8"/>
      <c r="C16" s="8"/>
      <c r="D16" s="8"/>
      <c r="E16" s="8"/>
      <c r="F16" s="8"/>
      <c r="G16" s="8"/>
      <c r="H16" s="8"/>
    </row>
    <row r="17" spans="1:8" ht="18">
      <c r="A17" s="8" t="s">
        <v>13</v>
      </c>
      <c r="B17" s="8"/>
      <c r="C17" s="8"/>
      <c r="D17" s="8"/>
      <c r="E17" s="8"/>
      <c r="F17" s="8"/>
      <c r="G17" s="8"/>
      <c r="H17" s="8"/>
    </row>
    <row r="18" spans="1:8" ht="18">
      <c r="A18" s="8" t="s">
        <v>72</v>
      </c>
      <c r="B18" s="8"/>
      <c r="C18" s="8"/>
      <c r="D18" s="8"/>
      <c r="E18" s="8"/>
      <c r="F18" s="8"/>
      <c r="G18" s="8"/>
      <c r="H18" s="8"/>
    </row>
    <row r="19" spans="1:8" ht="18">
      <c r="A19" s="8" t="s">
        <v>14</v>
      </c>
      <c r="B19" s="8"/>
      <c r="C19" s="8"/>
      <c r="D19" s="8"/>
      <c r="E19" s="8"/>
      <c r="F19" s="8"/>
      <c r="G19" s="8"/>
      <c r="H19" s="8"/>
    </row>
    <row r="20" spans="1:8" ht="18">
      <c r="A20" s="8" t="s">
        <v>15</v>
      </c>
      <c r="B20" s="8"/>
      <c r="C20" s="8"/>
      <c r="D20" s="8"/>
      <c r="E20" s="8"/>
      <c r="F20" s="8"/>
      <c r="G20" s="8"/>
      <c r="H20" s="8"/>
    </row>
    <row r="21" spans="1:8" ht="18">
      <c r="A21" s="8" t="s">
        <v>16</v>
      </c>
      <c r="B21" s="8"/>
      <c r="C21" s="8"/>
      <c r="D21" s="8"/>
      <c r="E21" s="8"/>
      <c r="F21" s="8"/>
      <c r="G21" s="8"/>
      <c r="H21" s="8"/>
    </row>
    <row r="22" spans="1:8" ht="18">
      <c r="A22" s="8"/>
      <c r="B22" s="8"/>
      <c r="C22" s="8"/>
      <c r="D22" s="8"/>
      <c r="E22" s="8"/>
      <c r="F22" s="8"/>
      <c r="G22" s="8"/>
      <c r="H22" s="8"/>
    </row>
    <row r="23" spans="1:8" ht="18">
      <c r="A23" s="8"/>
      <c r="B23" s="8"/>
      <c r="C23" s="8"/>
      <c r="D23" s="11" t="s">
        <v>17</v>
      </c>
      <c r="E23" s="8"/>
      <c r="F23" s="8"/>
      <c r="G23" s="8"/>
      <c r="H23" s="8"/>
    </row>
    <row r="24" spans="1:8" ht="18">
      <c r="A24" s="8"/>
      <c r="B24" s="8"/>
      <c r="C24" s="8"/>
      <c r="D24" s="8"/>
      <c r="E24" s="8"/>
      <c r="F24" s="8"/>
      <c r="G24" s="8"/>
      <c r="H24" s="8"/>
    </row>
    <row r="25" spans="1:8" ht="18">
      <c r="A25" s="8"/>
      <c r="B25" s="8" t="s">
        <v>18</v>
      </c>
      <c r="C25" s="8"/>
      <c r="D25" s="8"/>
      <c r="E25" s="8"/>
      <c r="F25" s="8"/>
      <c r="G25" s="8"/>
      <c r="H25" s="8"/>
    </row>
    <row r="26" spans="1:8" ht="18">
      <c r="A26" s="15" t="s">
        <v>19</v>
      </c>
      <c r="B26" s="8"/>
      <c r="C26" s="8" t="s">
        <v>20</v>
      </c>
      <c r="D26" s="8"/>
      <c r="E26" s="8"/>
      <c r="F26" s="8"/>
      <c r="G26" s="8"/>
      <c r="H26" s="8"/>
    </row>
    <row r="27" spans="1:13" ht="18">
      <c r="A27" s="15" t="s">
        <v>21</v>
      </c>
      <c r="B27" s="8"/>
      <c r="C27" s="18">
        <v>2</v>
      </c>
      <c r="D27" s="8" t="s">
        <v>22</v>
      </c>
      <c r="E27" s="8" t="s">
        <v>23</v>
      </c>
      <c r="F27" s="8"/>
      <c r="G27" s="20">
        <f>C27/2</f>
        <v>1</v>
      </c>
      <c r="H27" s="8"/>
      <c r="M27" s="3"/>
    </row>
    <row r="28" spans="1:13" ht="18">
      <c r="A28" s="15" t="s">
        <v>24</v>
      </c>
      <c r="B28" s="8"/>
      <c r="C28" s="18">
        <v>0.75</v>
      </c>
      <c r="D28" s="8" t="s">
        <v>22</v>
      </c>
      <c r="E28" s="8"/>
      <c r="F28" s="8"/>
      <c r="G28" s="8"/>
      <c r="H28" s="8"/>
      <c r="M28" s="3"/>
    </row>
    <row r="29" spans="1:23" ht="18">
      <c r="A29" s="16" t="s">
        <v>25</v>
      </c>
      <c r="B29" s="10"/>
      <c r="C29" s="18">
        <v>13</v>
      </c>
      <c r="D29" s="9" t="s">
        <v>22</v>
      </c>
      <c r="E29" s="10"/>
      <c r="F29" s="8"/>
      <c r="G29" s="10"/>
      <c r="H29" s="10"/>
      <c r="J29" s="3"/>
      <c r="K29" s="3"/>
      <c r="L29" s="3"/>
      <c r="M29" s="3"/>
      <c r="N29" s="3"/>
      <c r="O29" s="3"/>
      <c r="Q29" s="3"/>
      <c r="R29" s="3"/>
      <c r="T29" s="3"/>
      <c r="U29" s="3"/>
      <c r="W29" s="3"/>
    </row>
    <row r="30" spans="1:12" ht="18">
      <c r="A30" s="15" t="s">
        <v>26</v>
      </c>
      <c r="B30" s="19">
        <v>1510000</v>
      </c>
      <c r="C30" s="8" t="s">
        <v>27</v>
      </c>
      <c r="D30" s="8"/>
      <c r="E30" s="8"/>
      <c r="F30" s="8"/>
      <c r="G30" s="8"/>
      <c r="H30" s="8"/>
      <c r="L30" s="6"/>
    </row>
    <row r="31" spans="1:8" ht="18">
      <c r="A31" s="15"/>
      <c r="B31" s="8"/>
      <c r="C31" s="8"/>
      <c r="D31" s="8"/>
      <c r="E31" s="8"/>
      <c r="F31" s="8"/>
      <c r="G31" s="8"/>
      <c r="H31" s="8"/>
    </row>
    <row r="32" spans="1:21" ht="18">
      <c r="A32" s="15"/>
      <c r="B32" s="8" t="s">
        <v>28</v>
      </c>
      <c r="C32" s="8"/>
      <c r="D32" s="8"/>
      <c r="E32" s="8"/>
      <c r="F32" s="8"/>
      <c r="G32" s="8"/>
      <c r="H32" s="10"/>
      <c r="R32" s="3"/>
      <c r="U32" s="3"/>
    </row>
    <row r="33" spans="1:8" ht="18">
      <c r="A33" s="15" t="s">
        <v>19</v>
      </c>
      <c r="B33" s="8"/>
      <c r="C33" s="11" t="s">
        <v>29</v>
      </c>
      <c r="D33" s="8"/>
      <c r="E33" s="8"/>
      <c r="F33" s="8"/>
      <c r="G33" s="8"/>
      <c r="H33" s="8"/>
    </row>
    <row r="34" spans="1:13" ht="18">
      <c r="A34" s="15" t="s">
        <v>30</v>
      </c>
      <c r="B34" s="8"/>
      <c r="C34" s="18">
        <f>C27</f>
        <v>2</v>
      </c>
      <c r="D34" s="8"/>
      <c r="E34" s="8" t="s">
        <v>23</v>
      </c>
      <c r="F34" s="8"/>
      <c r="G34" s="20">
        <f>C34/2</f>
        <v>1</v>
      </c>
      <c r="H34" s="8"/>
      <c r="M34" s="3"/>
    </row>
    <row r="35" spans="1:13" ht="18">
      <c r="A35" s="15" t="s">
        <v>31</v>
      </c>
      <c r="B35" s="8"/>
      <c r="C35" s="18">
        <v>0</v>
      </c>
      <c r="D35" s="8"/>
      <c r="E35" s="8"/>
      <c r="F35" s="8"/>
      <c r="G35" s="8"/>
      <c r="H35" s="8"/>
      <c r="M35" s="3"/>
    </row>
    <row r="36" spans="1:21" ht="18">
      <c r="A36" s="15" t="s">
        <v>32</v>
      </c>
      <c r="B36" s="8"/>
      <c r="C36" s="18">
        <f>L</f>
        <v>13</v>
      </c>
      <c r="D36" s="8"/>
      <c r="E36" s="8"/>
      <c r="F36" s="8"/>
      <c r="G36" s="8"/>
      <c r="H36" s="8"/>
      <c r="M36" s="3"/>
      <c r="Q36" s="3"/>
      <c r="R36" s="3"/>
      <c r="U36" s="3"/>
    </row>
    <row r="37" spans="1:12" ht="18">
      <c r="A37" s="15" t="s">
        <v>33</v>
      </c>
      <c r="B37" s="19">
        <v>2000000</v>
      </c>
      <c r="C37" s="8" t="s">
        <v>27</v>
      </c>
      <c r="D37" s="8"/>
      <c r="E37" s="8"/>
      <c r="F37" s="8"/>
      <c r="G37" s="8"/>
      <c r="H37" s="8"/>
      <c r="L37" s="6"/>
    </row>
    <row r="38" spans="1:8" ht="18">
      <c r="A38" s="15"/>
      <c r="B38" s="8"/>
      <c r="C38" s="8"/>
      <c r="D38" s="8"/>
      <c r="E38" s="8"/>
      <c r="F38" s="8"/>
      <c r="G38" s="8"/>
      <c r="H38" s="8"/>
    </row>
    <row r="39" spans="1:8" ht="18">
      <c r="A39" s="15"/>
      <c r="B39" s="8" t="s">
        <v>34</v>
      </c>
      <c r="C39" s="8"/>
      <c r="D39" s="8"/>
      <c r="E39" s="8"/>
      <c r="F39" s="8"/>
      <c r="G39" s="8"/>
      <c r="H39" s="8"/>
    </row>
    <row r="40" spans="1:8" ht="18">
      <c r="A40" s="15" t="s">
        <v>35</v>
      </c>
      <c r="B40" s="8"/>
      <c r="C40" s="8"/>
      <c r="D40" s="8"/>
      <c r="E40" s="8"/>
      <c r="F40" s="8"/>
      <c r="G40" s="8"/>
      <c r="H40" s="8"/>
    </row>
    <row r="41" spans="1:13" ht="18">
      <c r="A41" s="15" t="s">
        <v>36</v>
      </c>
      <c r="B41" s="8"/>
      <c r="C41" s="18">
        <v>0.5</v>
      </c>
      <c r="D41" s="8"/>
      <c r="E41" s="8" t="s">
        <v>37</v>
      </c>
      <c r="F41" s="8"/>
      <c r="G41" s="20">
        <f>C41/2</f>
        <v>0.25</v>
      </c>
      <c r="H41" s="8"/>
      <c r="M41" s="3"/>
    </row>
    <row r="42" spans="1:13" ht="18">
      <c r="A42" s="15" t="s">
        <v>38</v>
      </c>
      <c r="B42" s="8"/>
      <c r="C42" s="18">
        <v>0.5</v>
      </c>
      <c r="D42" s="8"/>
      <c r="E42" s="8"/>
      <c r="F42" s="8"/>
      <c r="G42" s="8"/>
      <c r="H42" s="8"/>
      <c r="M42" s="3"/>
    </row>
    <row r="43" spans="1:21" ht="18">
      <c r="A43" s="15" t="s">
        <v>39</v>
      </c>
      <c r="B43" s="8"/>
      <c r="C43" s="18">
        <f>L</f>
        <v>13</v>
      </c>
      <c r="D43" s="8"/>
      <c r="E43" s="8"/>
      <c r="F43" s="8"/>
      <c r="G43" s="8"/>
      <c r="H43" s="8"/>
      <c r="M43" s="3"/>
      <c r="Q43" s="3"/>
      <c r="R43" s="3"/>
      <c r="U43" s="3"/>
    </row>
    <row r="44" spans="1:12" ht="18">
      <c r="A44" s="15" t="s">
        <v>40</v>
      </c>
      <c r="B44" s="19">
        <v>10000000</v>
      </c>
      <c r="C44" s="8" t="s">
        <v>27</v>
      </c>
      <c r="D44" s="8"/>
      <c r="E44" s="8"/>
      <c r="F44" s="8"/>
      <c r="G44" s="8"/>
      <c r="H44" s="8"/>
      <c r="L44" s="6"/>
    </row>
    <row r="45" spans="1:8" ht="18">
      <c r="A45" s="15"/>
      <c r="B45" s="8"/>
      <c r="C45" s="8"/>
      <c r="D45" s="8"/>
      <c r="E45" s="8"/>
      <c r="F45" s="8"/>
      <c r="G45" s="8"/>
      <c r="H45" s="8"/>
    </row>
    <row r="46" spans="1:8" ht="18">
      <c r="A46" s="15" t="s">
        <v>41</v>
      </c>
      <c r="B46" s="8"/>
      <c r="C46" s="8"/>
      <c r="D46" s="8"/>
      <c r="E46" s="8"/>
      <c r="F46" s="8"/>
      <c r="G46" s="8"/>
      <c r="H46" s="8"/>
    </row>
    <row r="47" spans="1:8" ht="18">
      <c r="A47" s="15" t="s">
        <v>42</v>
      </c>
      <c r="B47" s="8"/>
      <c r="C47" s="8"/>
      <c r="D47" s="8"/>
      <c r="E47" s="8"/>
      <c r="F47" s="8"/>
      <c r="G47" s="8"/>
      <c r="H47" s="8"/>
    </row>
    <row r="48" spans="1:8" ht="18">
      <c r="A48" s="15" t="s">
        <v>43</v>
      </c>
      <c r="B48" s="8"/>
      <c r="C48" s="8"/>
      <c r="D48" s="8"/>
      <c r="E48" s="8"/>
      <c r="F48" s="8"/>
      <c r="G48" s="8"/>
      <c r="H48" s="8"/>
    </row>
    <row r="49" spans="1:8" ht="18">
      <c r="A49" s="15" t="s">
        <v>44</v>
      </c>
      <c r="B49" s="8"/>
      <c r="C49" s="8"/>
      <c r="D49" s="8"/>
      <c r="E49" s="8"/>
      <c r="F49" s="8"/>
      <c r="G49" s="8"/>
      <c r="H49" s="8"/>
    </row>
    <row r="50" spans="1:8" ht="18">
      <c r="A50" s="15"/>
      <c r="B50" s="8"/>
      <c r="C50" s="8"/>
      <c r="D50" s="8"/>
      <c r="E50" s="8"/>
      <c r="F50" s="8"/>
      <c r="G50" s="8"/>
      <c r="H50" s="8"/>
    </row>
    <row r="51" spans="1:8" ht="18">
      <c r="A51" s="15"/>
      <c r="B51" s="8"/>
      <c r="C51" s="8" t="s">
        <v>45</v>
      </c>
      <c r="D51" s="8"/>
      <c r="E51" s="8"/>
      <c r="F51" s="8"/>
      <c r="G51" s="8"/>
      <c r="H51" s="8"/>
    </row>
    <row r="52" spans="1:8" ht="18">
      <c r="A52" s="15"/>
      <c r="B52" s="8"/>
      <c r="C52" s="8"/>
      <c r="D52" s="8"/>
      <c r="E52" s="8"/>
      <c r="F52" s="8"/>
      <c r="G52" s="8"/>
      <c r="H52" s="8"/>
    </row>
    <row r="53" spans="1:21" ht="18">
      <c r="A53" s="15" t="s">
        <v>46</v>
      </c>
      <c r="B53" s="8"/>
      <c r="C53" s="8"/>
      <c r="D53" s="8"/>
      <c r="E53" s="8"/>
      <c r="F53" s="8"/>
      <c r="G53" s="8"/>
      <c r="H53" s="8"/>
      <c r="R53" s="2"/>
      <c r="U53" s="2"/>
    </row>
    <row r="54" spans="1:8" ht="18">
      <c r="A54" s="15"/>
      <c r="B54" s="8"/>
      <c r="C54" s="8"/>
      <c r="D54" s="8"/>
      <c r="E54" s="8"/>
      <c r="F54" s="8"/>
      <c r="G54" s="8"/>
      <c r="H54" s="8"/>
    </row>
    <row r="55" spans="1:8" ht="18">
      <c r="A55" s="15" t="s">
        <v>47</v>
      </c>
      <c r="B55" s="8"/>
      <c r="C55" s="8"/>
      <c r="D55" s="8"/>
      <c r="E55" s="8"/>
      <c r="F55" s="8"/>
      <c r="G55" s="8"/>
      <c r="H55" s="8"/>
    </row>
    <row r="56" spans="1:8" ht="18">
      <c r="A56" s="15"/>
      <c r="B56" s="8" t="s">
        <v>48</v>
      </c>
      <c r="C56" s="8"/>
      <c r="D56" s="8"/>
      <c r="E56" s="8"/>
      <c r="F56" s="8"/>
      <c r="G56" s="8"/>
      <c r="H56" s="8"/>
    </row>
    <row r="57" spans="1:8" ht="18">
      <c r="A57" s="15"/>
      <c r="B57" s="8"/>
      <c r="C57" s="8"/>
      <c r="D57" s="8"/>
      <c r="E57" s="8"/>
      <c r="F57" s="8"/>
      <c r="G57" s="8"/>
      <c r="H57" s="8"/>
    </row>
    <row r="58" spans="1:8" ht="18">
      <c r="A58" s="15"/>
      <c r="B58" s="13" t="s">
        <v>49</v>
      </c>
      <c r="C58" s="20">
        <f>2*((3*M*(N^2))*(EN-ET)-(2*EN*(R_^2)*W)+(3*EF*(TF^2)*W))/(3*((4*M*N)*(EN-ET)-(EN*R_*PI()*W)-(4*EF*TF*W)))</f>
        <v>0.28114714050955497</v>
      </c>
      <c r="D58" s="8"/>
      <c r="E58" s="8"/>
      <c r="F58" s="8"/>
      <c r="G58" s="8"/>
      <c r="H58" s="8"/>
    </row>
    <row r="59" spans="1:8" ht="18">
      <c r="A59" s="15"/>
      <c r="B59" s="8"/>
      <c r="C59" s="8"/>
      <c r="D59" s="8"/>
      <c r="E59" s="8"/>
      <c r="F59" s="8"/>
      <c r="G59" s="8"/>
      <c r="H59" s="8"/>
    </row>
    <row r="60" spans="1:8" ht="18">
      <c r="A60" s="15" t="s">
        <v>50</v>
      </c>
      <c r="B60" s="8"/>
      <c r="C60" s="8"/>
      <c r="D60" s="8"/>
      <c r="E60" s="8"/>
      <c r="F60" s="8"/>
      <c r="G60" s="8"/>
      <c r="H60" s="8"/>
    </row>
    <row r="61" spans="1:8" ht="18">
      <c r="A61" s="15"/>
      <c r="B61" s="8"/>
      <c r="C61" s="8"/>
      <c r="D61" s="8"/>
      <c r="E61" s="8"/>
      <c r="F61" s="8"/>
      <c r="G61" s="8"/>
      <c r="H61" s="8"/>
    </row>
    <row r="62" spans="1:8" ht="18">
      <c r="A62" s="15" t="s">
        <v>51</v>
      </c>
      <c r="B62" s="8"/>
      <c r="C62" s="8"/>
      <c r="D62" s="8"/>
      <c r="E62" s="8"/>
      <c r="F62" s="8"/>
      <c r="G62" s="8"/>
      <c r="H62" s="8"/>
    </row>
    <row r="63" spans="1:16" ht="18">
      <c r="A63" s="15"/>
      <c r="B63" s="8"/>
      <c r="C63" s="8"/>
      <c r="D63" s="8"/>
      <c r="E63" s="8"/>
      <c r="F63" s="8"/>
      <c r="G63" s="8"/>
      <c r="H63" s="8"/>
      <c r="N63" s="2"/>
      <c r="O63" s="2"/>
      <c r="P63" s="2"/>
    </row>
    <row r="64" spans="1:8" ht="18">
      <c r="A64" s="15"/>
      <c r="B64" s="8"/>
      <c r="C64" s="8"/>
      <c r="D64" s="8"/>
      <c r="E64" s="8"/>
      <c r="F64" s="8"/>
      <c r="G64" s="8"/>
      <c r="H64" s="8"/>
    </row>
    <row r="65" spans="1:8" ht="18">
      <c r="A65" s="15"/>
      <c r="B65" s="8"/>
      <c r="C65" s="8"/>
      <c r="D65" s="8"/>
      <c r="E65" s="8"/>
      <c r="F65" s="8"/>
      <c r="G65" s="8"/>
      <c r="H65" s="8"/>
    </row>
    <row r="66" spans="1:8" ht="18">
      <c r="A66" s="15"/>
      <c r="B66" s="13" t="s">
        <v>49</v>
      </c>
      <c r="C66" s="20">
        <f>(2/3)*((ET-EN)*M*N*(N^2-3*YBAR*N+3*YBAR^2)+EF*TF*W*(TF^2+3*YBAR*TF+3*YBAR^2))+(EN*W/(72*PI()))*(9*PI()^2*R_^3-96*PI()*R_^2*YBAR+36*PI()^2*R_*YBAR^2)</f>
        <v>118653.31714197226</v>
      </c>
      <c r="D66" s="8"/>
      <c r="E66" s="8"/>
      <c r="F66" s="8"/>
      <c r="G66" s="8"/>
      <c r="H66" s="8"/>
    </row>
    <row r="67" spans="1:8" ht="18">
      <c r="A67" s="15"/>
      <c r="B67" s="8"/>
      <c r="C67" s="8"/>
      <c r="D67" s="8"/>
      <c r="E67" s="8"/>
      <c r="F67" s="8"/>
      <c r="G67" s="8"/>
      <c r="H67" s="8"/>
    </row>
    <row r="68" spans="1:8" ht="18">
      <c r="A68" s="15"/>
      <c r="B68" s="8"/>
      <c r="C68" s="8"/>
      <c r="D68" s="8"/>
      <c r="E68" s="8"/>
      <c r="F68" s="8"/>
      <c r="G68" s="8"/>
      <c r="H68" s="8"/>
    </row>
    <row r="69" spans="1:8" ht="18">
      <c r="A69" s="15"/>
      <c r="B69" s="8"/>
      <c r="C69" s="8"/>
      <c r="D69" s="8"/>
      <c r="E69" s="8"/>
      <c r="F69" s="8"/>
      <c r="G69" s="8"/>
      <c r="H69" s="8"/>
    </row>
    <row r="70" spans="1:16" ht="18">
      <c r="A70" s="15" t="s">
        <v>52</v>
      </c>
      <c r="B70" s="8"/>
      <c r="C70" s="8"/>
      <c r="D70" s="8" t="s">
        <v>53</v>
      </c>
      <c r="E70" s="8"/>
      <c r="F70" s="21">
        <v>95</v>
      </c>
      <c r="G70" s="11" t="s">
        <v>54</v>
      </c>
      <c r="H70" s="8"/>
      <c r="P70" s="1"/>
    </row>
    <row r="71" spans="1:8" ht="18">
      <c r="A71" s="15"/>
      <c r="B71" s="8"/>
      <c r="C71" s="8"/>
      <c r="D71" s="8"/>
      <c r="E71" s="8"/>
      <c r="F71" s="8"/>
      <c r="G71" s="8"/>
      <c r="H71" s="8"/>
    </row>
    <row r="72" spans="1:23" ht="18">
      <c r="A72" s="17" t="s">
        <v>55</v>
      </c>
      <c r="B72" s="8"/>
      <c r="C72" s="8"/>
      <c r="D72" s="14"/>
      <c r="E72" s="14"/>
      <c r="F72" s="8"/>
      <c r="G72" s="14"/>
      <c r="H72" s="14"/>
      <c r="J72" s="7"/>
      <c r="K72" s="7"/>
      <c r="N72" s="7"/>
      <c r="O72" s="7"/>
      <c r="Q72" s="7"/>
      <c r="R72" s="7"/>
      <c r="T72" s="7"/>
      <c r="U72" s="7"/>
      <c r="W72" s="7"/>
    </row>
    <row r="73" spans="1:8" ht="18">
      <c r="A73" s="15" t="s">
        <v>56</v>
      </c>
      <c r="B73" s="8"/>
      <c r="C73" s="8"/>
      <c r="D73" s="8"/>
      <c r="E73" s="8"/>
      <c r="F73" s="8"/>
      <c r="G73" s="8"/>
      <c r="H73" s="8"/>
    </row>
    <row r="74" spans="1:23" ht="18">
      <c r="A74" s="16" t="s">
        <v>57</v>
      </c>
      <c r="B74" s="22">
        <f>((PULL*(L^3))/(3*EI))</f>
        <v>0.5863440512448722</v>
      </c>
      <c r="C74" s="12" t="s">
        <v>58</v>
      </c>
      <c r="D74" s="12" t="s">
        <v>49</v>
      </c>
      <c r="E74" s="23">
        <f>90DEFL*25.4</f>
        <v>14.893138901619754</v>
      </c>
      <c r="F74" s="9" t="s">
        <v>59</v>
      </c>
      <c r="G74" s="8"/>
      <c r="H74" s="8"/>
      <c r="J74" s="7"/>
      <c r="K74" s="3"/>
      <c r="L74" s="4"/>
      <c r="M74" s="3"/>
      <c r="N74" s="3"/>
      <c r="O74" s="2"/>
      <c r="P74" s="3"/>
      <c r="T74" s="7"/>
      <c r="W74" s="7"/>
    </row>
    <row r="75" spans="1:8" ht="18">
      <c r="A75" s="15"/>
      <c r="B75" s="8"/>
      <c r="C75" s="8"/>
      <c r="D75" s="8"/>
      <c r="E75" s="8"/>
      <c r="F75" s="8"/>
      <c r="G75" s="8"/>
      <c r="H75" s="8"/>
    </row>
    <row r="76" spans="1:11" ht="18">
      <c r="A76" s="17" t="s">
        <v>60</v>
      </c>
      <c r="B76" s="8"/>
      <c r="C76" s="8"/>
      <c r="D76" s="8"/>
      <c r="E76" s="8"/>
      <c r="F76" s="8"/>
      <c r="G76" s="8"/>
      <c r="H76" s="8"/>
      <c r="K76" s="7"/>
    </row>
    <row r="77" spans="1:23" ht="18">
      <c r="A77" s="16"/>
      <c r="B77" s="10"/>
      <c r="C77" s="8"/>
      <c r="D77" s="10"/>
      <c r="E77" s="10"/>
      <c r="F77" s="8"/>
      <c r="G77" s="10"/>
      <c r="H77" s="10"/>
      <c r="J77" s="3"/>
      <c r="K77" s="3"/>
      <c r="L77" s="3"/>
      <c r="N77" s="3"/>
      <c r="O77" s="3"/>
      <c r="Q77" s="3"/>
      <c r="R77" s="3"/>
      <c r="T77" s="3"/>
      <c r="U77" s="3"/>
      <c r="W77" s="3"/>
    </row>
    <row r="78" spans="1:23" ht="18">
      <c r="A78" s="16" t="s">
        <v>61</v>
      </c>
      <c r="B78" s="10"/>
      <c r="C78" s="8"/>
      <c r="D78" s="10"/>
      <c r="E78" s="10"/>
      <c r="F78" s="8"/>
      <c r="G78" s="10"/>
      <c r="H78" s="10"/>
      <c r="J78" s="3"/>
      <c r="K78" s="3"/>
      <c r="L78" s="3"/>
      <c r="N78" s="3"/>
      <c r="O78" s="3"/>
      <c r="Q78" s="3"/>
      <c r="R78" s="3"/>
      <c r="T78" s="3"/>
      <c r="U78" s="3"/>
      <c r="W78" s="3"/>
    </row>
    <row r="79" spans="1:8" ht="18">
      <c r="A79" s="15" t="s">
        <v>62</v>
      </c>
      <c r="B79" s="8"/>
      <c r="C79" s="8"/>
      <c r="D79" s="8"/>
      <c r="E79" s="8"/>
      <c r="F79" s="8"/>
      <c r="G79" s="8"/>
      <c r="H79" s="8"/>
    </row>
    <row r="80" spans="1:23" ht="18">
      <c r="A80" s="16" t="s">
        <v>63</v>
      </c>
      <c r="B80" s="10"/>
      <c r="C80" s="8"/>
      <c r="D80" s="10"/>
      <c r="E80" s="10"/>
      <c r="F80" s="8"/>
      <c r="G80" s="10"/>
      <c r="H80" s="10"/>
      <c r="J80" s="3"/>
      <c r="K80" s="3"/>
      <c r="L80" s="3"/>
      <c r="N80" s="3"/>
      <c r="O80" s="3"/>
      <c r="Q80" s="3"/>
      <c r="R80" s="3"/>
      <c r="T80" s="3"/>
      <c r="U80" s="3"/>
      <c r="W80" s="3"/>
    </row>
    <row r="81" spans="1:23" ht="18">
      <c r="A81" s="16"/>
      <c r="B81" s="10"/>
      <c r="C81" s="8"/>
      <c r="D81" s="10"/>
      <c r="E81" s="10"/>
      <c r="F81" s="8"/>
      <c r="G81" s="10"/>
      <c r="H81" s="10"/>
      <c r="J81" s="3"/>
      <c r="K81" s="3"/>
      <c r="L81" s="3"/>
      <c r="N81" s="3"/>
      <c r="O81" s="3"/>
      <c r="Q81" s="3"/>
      <c r="R81" s="3"/>
      <c r="T81" s="3"/>
      <c r="U81" s="3"/>
      <c r="W81" s="3"/>
    </row>
    <row r="82" spans="1:23" ht="18">
      <c r="A82" s="16" t="s">
        <v>64</v>
      </c>
      <c r="B82" s="10"/>
      <c r="C82" s="8"/>
      <c r="D82" s="24">
        <f>L</f>
        <v>13</v>
      </c>
      <c r="E82" s="12" t="s">
        <v>58</v>
      </c>
      <c r="F82" s="8"/>
      <c r="G82" s="8"/>
      <c r="H82" s="8"/>
      <c r="J82" s="3"/>
      <c r="K82" s="3"/>
      <c r="L82" s="3"/>
      <c r="N82" s="3"/>
      <c r="P82" s="3"/>
      <c r="T82" s="3"/>
      <c r="W82" s="3"/>
    </row>
    <row r="83" spans="1:23" ht="18">
      <c r="A83" s="16" t="s">
        <v>65</v>
      </c>
      <c r="B83" s="10"/>
      <c r="C83" s="8"/>
      <c r="D83" s="25">
        <v>0.16</v>
      </c>
      <c r="E83" s="12" t="s">
        <v>58</v>
      </c>
      <c r="F83" s="11" t="s">
        <v>49</v>
      </c>
      <c r="G83" s="20">
        <f>D83*25.4</f>
        <v>4.064</v>
      </c>
      <c r="H83" s="8" t="s">
        <v>66</v>
      </c>
      <c r="J83" s="3"/>
      <c r="K83" s="3"/>
      <c r="L83" s="3"/>
      <c r="N83" s="3"/>
      <c r="O83" s="3"/>
      <c r="P83" s="3"/>
      <c r="T83" s="3"/>
      <c r="W83" s="3"/>
    </row>
    <row r="84" spans="1:23" ht="18">
      <c r="A84" s="16" t="s">
        <v>67</v>
      </c>
      <c r="B84" s="10"/>
      <c r="C84" s="8"/>
      <c r="D84" s="22">
        <f>(D83)/(D82)</f>
        <v>0.012307692307692308</v>
      </c>
      <c r="E84" s="10"/>
      <c r="F84" s="8"/>
      <c r="G84" s="8"/>
      <c r="H84" s="10"/>
      <c r="J84" s="3"/>
      <c r="K84" s="3"/>
      <c r="L84" s="3"/>
      <c r="N84" s="3"/>
      <c r="O84" s="3"/>
      <c r="P84" s="4"/>
      <c r="R84" s="3"/>
      <c r="T84" s="3"/>
      <c r="U84" s="3"/>
      <c r="W84" s="3"/>
    </row>
    <row r="85" spans="1:17" ht="18">
      <c r="A85" s="16" t="s">
        <v>68</v>
      </c>
      <c r="B85" s="10"/>
      <c r="C85" s="8"/>
      <c r="D85" s="10" t="s">
        <v>69</v>
      </c>
      <c r="F85" s="8"/>
      <c r="G85" s="8"/>
      <c r="J85" s="12" t="s">
        <v>70</v>
      </c>
      <c r="K85" s="3"/>
      <c r="L85" s="3"/>
      <c r="N85" s="3"/>
      <c r="O85" s="3"/>
      <c r="P85" s="3"/>
      <c r="Q85" s="3"/>
    </row>
    <row r="86" spans="1:8" ht="18">
      <c r="A86" s="15"/>
      <c r="B86" s="8"/>
      <c r="C86" s="8"/>
      <c r="D86" s="8"/>
      <c r="E86" s="8"/>
      <c r="F86" s="8"/>
      <c r="G86" s="8"/>
      <c r="H86" s="8"/>
    </row>
    <row r="87" spans="1:23" ht="18">
      <c r="A87" s="16" t="s">
        <v>71</v>
      </c>
      <c r="B87" s="10"/>
      <c r="C87" s="8"/>
      <c r="D87" s="10"/>
      <c r="E87" s="10"/>
      <c r="F87" s="8"/>
      <c r="G87" s="10"/>
      <c r="H87" s="10"/>
      <c r="J87" s="3"/>
      <c r="K87" s="3"/>
      <c r="L87" s="3"/>
      <c r="N87" s="3"/>
      <c r="O87" s="3"/>
      <c r="Q87" s="3"/>
      <c r="R87" s="3"/>
      <c r="T87" s="3"/>
      <c r="U87" s="3"/>
      <c r="W87" s="3"/>
    </row>
    <row r="88" spans="1:8" ht="18">
      <c r="A88" s="8"/>
      <c r="B88" s="8"/>
      <c r="C88" s="8"/>
      <c r="D88" s="8"/>
      <c r="E88" s="8"/>
      <c r="F88" s="8"/>
      <c r="G88" s="8"/>
      <c r="H88" s="8"/>
    </row>
    <row r="89" spans="1:23" ht="18">
      <c r="A89" s="12" t="s">
        <v>57</v>
      </c>
      <c r="B89" s="22">
        <f>90DEFL*D84</f>
        <v>0.007216542169167658</v>
      </c>
      <c r="C89" s="12" t="s">
        <v>58</v>
      </c>
      <c r="D89" s="12" t="s">
        <v>49</v>
      </c>
      <c r="E89" s="22">
        <f>B89*25.4</f>
        <v>0.1833001710968585</v>
      </c>
      <c r="F89" s="9" t="s">
        <v>59</v>
      </c>
      <c r="G89" s="8"/>
      <c r="H89" s="8"/>
      <c r="J89" s="3"/>
      <c r="K89" s="3"/>
      <c r="L89" s="4"/>
      <c r="M89" s="3"/>
      <c r="N89" s="3"/>
      <c r="O89" s="4"/>
      <c r="P89" s="3"/>
      <c r="T89" s="3"/>
      <c r="W89" s="3"/>
    </row>
    <row r="91" ht="12.75">
      <c r="B91" s="7"/>
    </row>
    <row r="92" spans="1:13" ht="12.75">
      <c r="A92" s="3"/>
      <c r="B92" s="3"/>
      <c r="D92" s="3"/>
      <c r="E92" s="3"/>
      <c r="G92" s="3"/>
      <c r="H92" s="3"/>
      <c r="J92" s="3"/>
      <c r="K92" s="3"/>
      <c r="L92" s="3"/>
      <c r="M92" s="3"/>
    </row>
    <row r="93" spans="1:13" ht="12.75">
      <c r="A93" s="3"/>
      <c r="B93" s="3"/>
      <c r="D93" s="3"/>
      <c r="E93" s="3"/>
      <c r="G93" s="3"/>
      <c r="H93" s="3"/>
      <c r="J93" s="3"/>
      <c r="K93" s="3"/>
      <c r="L93" s="3"/>
      <c r="M93" s="3"/>
    </row>
    <row r="106" ht="12.75">
      <c r="D106" s="3"/>
    </row>
    <row r="110" spans="4:5" ht="12.75">
      <c r="D110" s="6"/>
      <c r="E110" s="4"/>
    </row>
    <row r="112" spans="7:11" ht="12.75">
      <c r="G112" s="3"/>
      <c r="H112" s="1"/>
      <c r="J112" s="1"/>
      <c r="K112" s="5"/>
    </row>
    <row r="114" spans="1:13" ht="12.75">
      <c r="A114" s="3"/>
      <c r="B114" s="3"/>
      <c r="D114" s="3"/>
      <c r="E114" s="3"/>
      <c r="G114" s="3"/>
      <c r="H114" s="3"/>
      <c r="J114" s="3"/>
      <c r="K114" s="3"/>
      <c r="L114" s="3"/>
      <c r="M114" s="3"/>
    </row>
    <row r="115" spans="1:13" ht="12.75">
      <c r="A115" s="3"/>
      <c r="B115" s="4"/>
      <c r="C115" s="3"/>
      <c r="D115" s="3"/>
      <c r="E115" s="4"/>
      <c r="F115" s="3"/>
      <c r="J115" s="3"/>
      <c r="K115" s="3"/>
      <c r="L115" s="3"/>
      <c r="M115" s="3"/>
    </row>
    <row r="116" spans="1:13" ht="12.75">
      <c r="A116" s="3"/>
      <c r="B116" s="3"/>
      <c r="D116" s="3"/>
      <c r="E116" s="3"/>
      <c r="G116" s="3"/>
      <c r="H116" s="3"/>
      <c r="J116" s="3"/>
      <c r="K116" s="3"/>
      <c r="L116" s="3"/>
      <c r="M116" s="3"/>
    </row>
    <row r="117" spans="1:13" ht="12.75">
      <c r="A117" s="3"/>
      <c r="B117" s="3"/>
      <c r="D117" s="3"/>
      <c r="E117" s="3"/>
      <c r="G117" s="3"/>
      <c r="H117" s="3"/>
      <c r="J117" s="3"/>
      <c r="K117" s="3"/>
      <c r="L117" s="3"/>
      <c r="M117" s="3"/>
    </row>
    <row r="120" spans="1:13" ht="12.75">
      <c r="A120" s="3"/>
      <c r="B120" s="3"/>
      <c r="D120" s="3"/>
      <c r="E120" s="3"/>
      <c r="G120" s="3"/>
      <c r="H120" s="3"/>
      <c r="J120" s="3"/>
      <c r="K120" s="3"/>
      <c r="L120" s="3"/>
      <c r="M120" s="3"/>
    </row>
    <row r="121" spans="1:13" ht="12.75">
      <c r="A121" s="3"/>
      <c r="D121" s="3"/>
      <c r="F121" s="3"/>
      <c r="G121" s="3"/>
      <c r="H121" s="3"/>
      <c r="J121" s="3"/>
      <c r="K121" s="3"/>
      <c r="L121" s="3"/>
      <c r="M121" s="3"/>
    </row>
    <row r="122" ht="12.75">
      <c r="D122" s="4"/>
    </row>
    <row r="123" spans="1:13" ht="12.75">
      <c r="A123" s="3"/>
      <c r="D123" s="4"/>
      <c r="F123" s="3"/>
      <c r="H123" s="3"/>
      <c r="J123" s="3"/>
      <c r="K123" s="3"/>
      <c r="L123" s="3"/>
      <c r="M123" s="3"/>
    </row>
    <row r="124" spans="1:13" ht="12.75">
      <c r="A124" s="3"/>
      <c r="D124" s="4"/>
      <c r="F124" s="3"/>
      <c r="H124" s="3"/>
      <c r="J124" s="3"/>
      <c r="K124" s="3"/>
      <c r="L124" s="3"/>
      <c r="M124" s="3"/>
    </row>
    <row r="125" spans="1:13" ht="12.75">
      <c r="A125" s="3"/>
      <c r="D125" s="4"/>
      <c r="F125" s="3"/>
      <c r="H125" s="3"/>
      <c r="J125" s="3"/>
      <c r="K125" s="3"/>
      <c r="L125" s="3"/>
      <c r="M125" s="3"/>
    </row>
    <row r="126" spans="1:13" ht="12.75">
      <c r="A126" s="3"/>
      <c r="D126" s="4"/>
      <c r="F126" s="3"/>
      <c r="H126" s="3"/>
      <c r="J126" s="3"/>
      <c r="K126" s="3"/>
      <c r="L126" s="3"/>
      <c r="M126" s="3"/>
    </row>
    <row r="127" spans="1:13" ht="12.75">
      <c r="A127" s="3"/>
      <c r="D127" s="4"/>
      <c r="F127" s="3"/>
      <c r="H127" s="3"/>
      <c r="J127" s="3"/>
      <c r="K127" s="3"/>
      <c r="L127" s="3"/>
      <c r="M127" s="3"/>
    </row>
    <row r="128" spans="1:13" ht="12.75">
      <c r="A128" s="3"/>
      <c r="D128" s="4"/>
      <c r="F128" s="3"/>
      <c r="H128" s="3"/>
      <c r="J128" s="3"/>
      <c r="K128" s="3"/>
      <c r="L128" s="3"/>
      <c r="M128" s="3"/>
    </row>
    <row r="129" spans="1:13" ht="12.75">
      <c r="A129" s="3"/>
      <c r="D129" s="4"/>
      <c r="F129" s="3"/>
      <c r="H129" s="3"/>
      <c r="J129" s="3"/>
      <c r="K129" s="3"/>
      <c r="L129" s="3"/>
      <c r="M129" s="3"/>
    </row>
    <row r="130" spans="1:13" ht="12.75">
      <c r="A130" s="3"/>
      <c r="D130" s="4"/>
      <c r="F130" s="3"/>
      <c r="H130" s="3"/>
      <c r="J130" s="3"/>
      <c r="K130" s="3"/>
      <c r="L130" s="3"/>
      <c r="M130" s="3"/>
    </row>
    <row r="131" spans="1:13" ht="12.75">
      <c r="A131" s="3"/>
      <c r="B131" s="3"/>
      <c r="D131" s="3"/>
      <c r="E131" s="3"/>
      <c r="G131" s="3"/>
      <c r="H131" s="3"/>
      <c r="J131" s="3"/>
      <c r="K131" s="3"/>
      <c r="L131" s="3"/>
      <c r="M131" s="3"/>
    </row>
    <row r="132" spans="1:13" ht="12.75">
      <c r="A132" s="3"/>
      <c r="B132" s="3"/>
      <c r="D132" s="3"/>
      <c r="E132" s="3"/>
      <c r="G132" s="3"/>
      <c r="H132" s="3"/>
      <c r="J132" s="3"/>
      <c r="K132" s="3"/>
      <c r="L132" s="3"/>
      <c r="M132" s="3"/>
    </row>
    <row r="133" spans="1:13" ht="12.75">
      <c r="A133" s="3"/>
      <c r="B133" s="3"/>
      <c r="D133" s="3"/>
      <c r="E133" s="3"/>
      <c r="G133" s="3"/>
      <c r="H133" s="3"/>
      <c r="J133" s="3"/>
      <c r="K133" s="3"/>
      <c r="L133" s="3"/>
      <c r="M133" s="3"/>
    </row>
    <row r="134" spans="1:13" ht="12.75">
      <c r="A134" s="3"/>
      <c r="B134" s="3"/>
      <c r="D134" s="3"/>
      <c r="E134" s="3"/>
      <c r="G134" s="3"/>
      <c r="H134" s="3"/>
      <c r="J134" s="3"/>
      <c r="K134" s="3"/>
      <c r="L134" s="3"/>
      <c r="M134" s="3"/>
    </row>
    <row r="135" spans="1:13" ht="12.75">
      <c r="A135" s="3"/>
      <c r="B135" s="3"/>
      <c r="D135" s="3"/>
      <c r="E135" s="3"/>
      <c r="G135" s="3"/>
      <c r="H135" s="3"/>
      <c r="J135" s="3"/>
      <c r="K135" s="3"/>
      <c r="L135" s="3"/>
      <c r="M135" s="3"/>
    </row>
    <row r="136" spans="1:13" ht="12.75">
      <c r="A136" s="3"/>
      <c r="B136" s="3"/>
      <c r="D136" s="3"/>
      <c r="E136" s="3"/>
      <c r="G136" s="3"/>
      <c r="H136" s="3"/>
      <c r="J136" s="3"/>
      <c r="K136" s="3"/>
      <c r="L136" s="3"/>
      <c r="M136" s="3"/>
    </row>
    <row r="137" spans="1:13" ht="12.75">
      <c r="A137" s="3"/>
      <c r="B137" s="3"/>
      <c r="D137" s="3"/>
      <c r="E137" s="3"/>
      <c r="G137" s="3"/>
      <c r="H137" s="3"/>
      <c r="J137" s="3"/>
      <c r="K137" s="3"/>
      <c r="L137" s="3"/>
      <c r="M137" s="3"/>
    </row>
    <row r="138" spans="1:13" ht="12.75">
      <c r="A138" s="3"/>
      <c r="B138" s="3"/>
      <c r="D138" s="3"/>
      <c r="E138" s="3"/>
      <c r="G138" s="3"/>
      <c r="H138" s="3"/>
      <c r="J138" s="3"/>
      <c r="K138" s="3"/>
      <c r="L138" s="3"/>
      <c r="M138" s="3"/>
    </row>
    <row r="139" spans="1:13" ht="12.75">
      <c r="A139" s="3"/>
      <c r="B139" s="3"/>
      <c r="D139" s="3"/>
      <c r="E139" s="3"/>
      <c r="G139" s="3"/>
      <c r="H139" s="3"/>
      <c r="J139" s="3"/>
      <c r="K139" s="3"/>
      <c r="L139" s="3"/>
      <c r="M139" s="3"/>
    </row>
    <row r="140" spans="1:13" ht="12.75">
      <c r="A140" s="3"/>
      <c r="B140" s="3"/>
      <c r="D140" s="3"/>
      <c r="E140" s="3"/>
      <c r="G140" s="3"/>
      <c r="H140" s="3"/>
      <c r="J140" s="3"/>
      <c r="K140" s="3"/>
      <c r="L140" s="3"/>
      <c r="M140" s="3"/>
    </row>
    <row r="141" spans="1:13" ht="12.75">
      <c r="A141" s="3"/>
      <c r="B141" s="3"/>
      <c r="D141" s="3"/>
      <c r="E141" s="3"/>
      <c r="G141" s="3"/>
      <c r="H141" s="3"/>
      <c r="J141" s="3"/>
      <c r="K141" s="3"/>
      <c r="L141" s="3"/>
      <c r="M141" s="3"/>
    </row>
    <row r="142" spans="1:13" ht="12.75">
      <c r="A142" s="3"/>
      <c r="B142" s="3"/>
      <c r="D142" s="3"/>
      <c r="E142" s="3"/>
      <c r="G142" s="3"/>
      <c r="H142" s="3"/>
      <c r="J142" s="3"/>
      <c r="K142" s="3"/>
      <c r="L142" s="3"/>
      <c r="M142" s="3"/>
    </row>
    <row r="143" spans="1:13" ht="12.75">
      <c r="A143" s="3"/>
      <c r="B143" s="3"/>
      <c r="D143" s="3"/>
      <c r="E143" s="3"/>
      <c r="G143" s="3"/>
      <c r="H143" s="3"/>
      <c r="J143" s="3"/>
      <c r="K143" s="3"/>
      <c r="L143" s="3"/>
      <c r="M143" s="3"/>
    </row>
    <row r="144" spans="1:13" ht="12.75">
      <c r="A144" s="3"/>
      <c r="B144" s="3"/>
      <c r="D144" s="3"/>
      <c r="E144" s="3"/>
      <c r="G144" s="3"/>
      <c r="H144" s="3"/>
      <c r="J144" s="3"/>
      <c r="K144" s="3"/>
      <c r="L144" s="3"/>
      <c r="M144" s="3"/>
    </row>
    <row r="145" spans="1:13" ht="12.75">
      <c r="A145" s="3"/>
      <c r="B145" s="3"/>
      <c r="D145" s="3"/>
      <c r="E145" s="3"/>
      <c r="G145" s="3"/>
      <c r="H145" s="3"/>
      <c r="J145" s="3"/>
      <c r="K145" s="3"/>
      <c r="L145" s="3"/>
      <c r="M145" s="3"/>
    </row>
    <row r="146" spans="1:13" ht="12.75">
      <c r="A146" s="3"/>
      <c r="B146" s="3"/>
      <c r="D146" s="3"/>
      <c r="E146" s="3"/>
      <c r="G146" s="3"/>
      <c r="H146" s="3"/>
      <c r="J146" s="3"/>
      <c r="K146" s="3"/>
      <c r="L146" s="3"/>
      <c r="M146" s="3"/>
    </row>
    <row r="147" spans="1:13" ht="12.75">
      <c r="A147" s="3"/>
      <c r="B147" s="3"/>
      <c r="D147" s="3"/>
      <c r="E147" s="3"/>
      <c r="G147" s="3"/>
      <c r="H147" s="3"/>
      <c r="J147" s="3"/>
      <c r="K147" s="3"/>
      <c r="L147" s="3"/>
      <c r="M147" s="3"/>
    </row>
    <row r="148" spans="1:13" ht="12.75">
      <c r="A148" s="3"/>
      <c r="B148" s="3"/>
      <c r="D148" s="3"/>
      <c r="E148" s="3"/>
      <c r="G148" s="3"/>
      <c r="H148" s="3"/>
      <c r="J148" s="3"/>
      <c r="K148" s="3"/>
      <c r="L148" s="3"/>
      <c r="M148" s="3"/>
    </row>
    <row r="149" spans="1:13" ht="12.75">
      <c r="A149" s="3"/>
      <c r="B149" s="3"/>
      <c r="D149" s="3"/>
      <c r="E149" s="3"/>
      <c r="G149" s="3"/>
      <c r="H149" s="3"/>
      <c r="J149" s="3"/>
      <c r="K149" s="3"/>
      <c r="L149" s="3"/>
      <c r="M149" s="3"/>
    </row>
    <row r="150" spans="1:13" ht="12.75">
      <c r="A150" s="3"/>
      <c r="B150" s="3"/>
      <c r="D150" s="3"/>
      <c r="E150" s="3"/>
      <c r="G150" s="3"/>
      <c r="H150" s="3"/>
      <c r="J150" s="3"/>
      <c r="K150" s="3"/>
      <c r="L150" s="3"/>
      <c r="M150" s="3"/>
    </row>
    <row r="151" spans="1:13" ht="12.75">
      <c r="A151" s="3"/>
      <c r="B151" s="3"/>
      <c r="D151" s="3"/>
      <c r="E151" s="3"/>
      <c r="G151" s="3"/>
      <c r="H151" s="3"/>
      <c r="J151" s="3"/>
      <c r="K151" s="3"/>
      <c r="L151" s="3"/>
      <c r="M151" s="3"/>
    </row>
    <row r="152" spans="1:13" ht="12.75">
      <c r="A152" s="3"/>
      <c r="B152" s="3"/>
      <c r="D152" s="3"/>
      <c r="E152" s="3"/>
      <c r="G152" s="3"/>
      <c r="H152" s="3"/>
      <c r="J152" s="3"/>
      <c r="K152" s="3"/>
      <c r="L152" s="3"/>
      <c r="M152" s="3"/>
    </row>
    <row r="153" spans="1:13" ht="12.75">
      <c r="A153" s="3"/>
      <c r="B153" s="3"/>
      <c r="D153" s="3"/>
      <c r="E153" s="3"/>
      <c r="G153" s="3"/>
      <c r="H153" s="3"/>
      <c r="J153" s="3"/>
      <c r="K153" s="3"/>
      <c r="L153" s="3"/>
      <c r="M153" s="3"/>
    </row>
    <row r="154" spans="1:13" ht="12.75">
      <c r="A154" s="3"/>
      <c r="B154" s="3"/>
      <c r="D154" s="3"/>
      <c r="E154" s="3"/>
      <c r="G154" s="3"/>
      <c r="H154" s="3"/>
      <c r="J154" s="3"/>
      <c r="K154" s="3"/>
      <c r="L154" s="3"/>
      <c r="M154" s="3"/>
    </row>
    <row r="155" spans="1:13" ht="12.75">
      <c r="A155" s="3"/>
      <c r="B155" s="3"/>
      <c r="D155" s="3"/>
      <c r="E155" s="3"/>
      <c r="G155" s="3"/>
      <c r="H155" s="3"/>
      <c r="J155" s="3"/>
      <c r="K155" s="3"/>
      <c r="L155" s="3"/>
      <c r="M155" s="3"/>
    </row>
    <row r="156" spans="1:13" ht="12.75">
      <c r="A156" s="3"/>
      <c r="B156" s="3"/>
      <c r="D156" s="3"/>
      <c r="E156" s="3"/>
      <c r="G156" s="3"/>
      <c r="H156" s="3"/>
      <c r="J156" s="3"/>
      <c r="K156" s="3"/>
      <c r="L156" s="3"/>
      <c r="M156" s="3"/>
    </row>
    <row r="157" spans="1:13" ht="12.75">
      <c r="A157" s="3"/>
      <c r="B157" s="3"/>
      <c r="D157" s="3"/>
      <c r="E157" s="3"/>
      <c r="G157" s="3"/>
      <c r="H157" s="3"/>
      <c r="J157" s="3"/>
      <c r="K157" s="3"/>
      <c r="L157" s="3"/>
      <c r="M157" s="3"/>
    </row>
    <row r="158" spans="1:13" ht="12.75">
      <c r="A158" s="3"/>
      <c r="B158" s="3"/>
      <c r="D158" s="3"/>
      <c r="E158" s="3"/>
      <c r="G158" s="3"/>
      <c r="H158" s="3"/>
      <c r="J158" s="3"/>
      <c r="K158" s="3"/>
      <c r="L158" s="3"/>
      <c r="M158" s="3"/>
    </row>
    <row r="159" spans="1:13" ht="12.75">
      <c r="A159" s="3"/>
      <c r="B159" s="3"/>
      <c r="D159" s="3"/>
      <c r="E159" s="3"/>
      <c r="G159" s="3"/>
      <c r="H159" s="3"/>
      <c r="J159" s="3"/>
      <c r="K159" s="3"/>
      <c r="L159" s="3"/>
      <c r="M159" s="3"/>
    </row>
    <row r="160" spans="1:13" ht="12.75">
      <c r="A160" s="3"/>
      <c r="B160" s="3"/>
      <c r="D160" s="3"/>
      <c r="E160" s="3"/>
      <c r="G160" s="3"/>
      <c r="H160" s="3"/>
      <c r="J160" s="3"/>
      <c r="K160" s="3"/>
      <c r="L160" s="3"/>
      <c r="M160" s="3"/>
    </row>
    <row r="161" spans="1:13" ht="12.75">
      <c r="A161" s="3"/>
      <c r="B161" s="3"/>
      <c r="D161" s="3"/>
      <c r="E161" s="3"/>
      <c r="G161" s="3"/>
      <c r="H161" s="3"/>
      <c r="J161" s="3"/>
      <c r="K161" s="3"/>
      <c r="L161" s="3"/>
      <c r="M161" s="3"/>
    </row>
    <row r="162" spans="1:13" ht="12.75">
      <c r="A162" s="3"/>
      <c r="B162" s="3"/>
      <c r="D162" s="3"/>
      <c r="E162" s="3"/>
      <c r="G162" s="3"/>
      <c r="H162" s="3"/>
      <c r="J162" s="3"/>
      <c r="K162" s="3"/>
      <c r="L162" s="3"/>
      <c r="M162" s="3"/>
    </row>
    <row r="163" spans="1:13" ht="12.75">
      <c r="A163" s="3"/>
      <c r="B163" s="3"/>
      <c r="D163" s="3"/>
      <c r="E163" s="3"/>
      <c r="G163" s="3"/>
      <c r="H163" s="3"/>
      <c r="J163" s="3"/>
      <c r="K163" s="3"/>
      <c r="L163" s="3"/>
      <c r="M163" s="3"/>
    </row>
    <row r="164" spans="1:13" ht="12.75">
      <c r="A164" s="3"/>
      <c r="B164" s="3"/>
      <c r="D164" s="3"/>
      <c r="E164" s="3"/>
      <c r="G164" s="3"/>
      <c r="H164" s="3"/>
      <c r="J164" s="3"/>
      <c r="K164" s="3"/>
      <c r="L164" s="3"/>
      <c r="M164" s="3"/>
    </row>
    <row r="165" spans="1:13" ht="12.75">
      <c r="A165" s="3"/>
      <c r="B165" s="3"/>
      <c r="D165" s="3"/>
      <c r="E165" s="3"/>
      <c r="G165" s="3"/>
      <c r="H165" s="3"/>
      <c r="J165" s="3"/>
      <c r="K165" s="3"/>
      <c r="L165" s="3"/>
      <c r="M165" s="3"/>
    </row>
    <row r="166" spans="1:13" ht="12.75">
      <c r="A166" s="3"/>
      <c r="B166" s="3"/>
      <c r="D166" s="3"/>
      <c r="E166" s="3"/>
      <c r="G166" s="3"/>
      <c r="H166" s="3"/>
      <c r="J166" s="3"/>
      <c r="K166" s="3"/>
      <c r="L166" s="3"/>
      <c r="M166" s="3"/>
    </row>
    <row r="167" spans="1:13" ht="12.75">
      <c r="A167" s="3"/>
      <c r="B167" s="3"/>
      <c r="D167" s="3"/>
      <c r="E167" s="3"/>
      <c r="G167" s="3"/>
      <c r="H167" s="3"/>
      <c r="J167" s="3"/>
      <c r="K167" s="3"/>
      <c r="L167" s="3"/>
      <c r="M167" s="3"/>
    </row>
    <row r="168" spans="1:13" ht="12.75">
      <c r="A168" s="3"/>
      <c r="B168" s="3"/>
      <c r="D168" s="3"/>
      <c r="E168" s="3"/>
      <c r="G168" s="3"/>
      <c r="H168" s="3"/>
      <c r="J168" s="3"/>
      <c r="K168" s="3"/>
      <c r="L168" s="3"/>
      <c r="M168" s="3"/>
    </row>
    <row r="169" spans="1:13" ht="12.75">
      <c r="A169" s="3"/>
      <c r="B169" s="3"/>
      <c r="D169" s="3"/>
      <c r="E169" s="3"/>
      <c r="G169" s="3"/>
      <c r="H169" s="3"/>
      <c r="J169" s="3"/>
      <c r="K169" s="3"/>
      <c r="L169" s="3"/>
      <c r="M169" s="3"/>
    </row>
    <row r="170" spans="1:13" ht="12.75">
      <c r="A170" s="3"/>
      <c r="B170" s="3"/>
      <c r="D170" s="3"/>
      <c r="E170" s="3"/>
      <c r="G170" s="3"/>
      <c r="H170" s="3"/>
      <c r="J170" s="3"/>
      <c r="K170" s="3"/>
      <c r="L170" s="3"/>
      <c r="M170" s="3"/>
    </row>
    <row r="171" spans="1:13" ht="12.75">
      <c r="A171" s="3"/>
      <c r="B171" s="3"/>
      <c r="D171" s="3"/>
      <c r="E171" s="3"/>
      <c r="G171" s="3"/>
      <c r="H171" s="3"/>
      <c r="J171" s="3"/>
      <c r="K171" s="3"/>
      <c r="L171" s="3"/>
      <c r="M171" s="3"/>
    </row>
    <row r="172" spans="1:13" ht="12.75">
      <c r="A172" s="3"/>
      <c r="B172" s="3"/>
      <c r="D172" s="3"/>
      <c r="E172" s="3"/>
      <c r="G172" s="3"/>
      <c r="H172" s="3"/>
      <c r="J172" s="3"/>
      <c r="K172" s="3"/>
      <c r="L172" s="3"/>
      <c r="M172" s="3"/>
    </row>
    <row r="173" spans="1:13" ht="12.75">
      <c r="A173" s="3"/>
      <c r="B173" s="3"/>
      <c r="D173" s="3"/>
      <c r="E173" s="3"/>
      <c r="G173" s="3"/>
      <c r="H173" s="3"/>
      <c r="J173" s="3"/>
      <c r="K173" s="3"/>
      <c r="L173" s="3"/>
      <c r="M173" s="3"/>
    </row>
    <row r="174" spans="1:13" ht="12.75">
      <c r="A174" s="3"/>
      <c r="B174" s="3"/>
      <c r="D174" s="3"/>
      <c r="E174" s="3"/>
      <c r="G174" s="3"/>
      <c r="H174" s="3"/>
      <c r="J174" s="3"/>
      <c r="K174" s="3"/>
      <c r="L174" s="3"/>
      <c r="M174" s="3"/>
    </row>
    <row r="175" spans="1:13" ht="12.75">
      <c r="A175" s="3"/>
      <c r="B175" s="3"/>
      <c r="D175" s="3"/>
      <c r="E175" s="3"/>
      <c r="G175" s="3"/>
      <c r="H175" s="3"/>
      <c r="J175" s="3"/>
      <c r="K175" s="3"/>
      <c r="L175" s="3"/>
      <c r="M175" s="3"/>
    </row>
    <row r="176" spans="1:13" ht="12.75">
      <c r="A176" s="3"/>
      <c r="B176" s="3"/>
      <c r="D176" s="3"/>
      <c r="E176" s="3"/>
      <c r="G176" s="3"/>
      <c r="H176" s="3"/>
      <c r="J176" s="3"/>
      <c r="K176" s="3"/>
      <c r="L176" s="3"/>
      <c r="M176" s="3"/>
    </row>
    <row r="177" spans="1:13" ht="12.75">
      <c r="A177" s="3"/>
      <c r="B177" s="3"/>
      <c r="D177" s="3"/>
      <c r="E177" s="3"/>
      <c r="G177" s="3"/>
      <c r="H177" s="3"/>
      <c r="J177" s="3"/>
      <c r="K177" s="3"/>
      <c r="L177" s="3"/>
      <c r="M177" s="3"/>
    </row>
    <row r="178" spans="1:13" ht="12.75">
      <c r="A178" s="3"/>
      <c r="B178" s="3"/>
      <c r="D178" s="3"/>
      <c r="E178" s="3"/>
      <c r="G178" s="3"/>
      <c r="H178" s="3"/>
      <c r="J178" s="3"/>
      <c r="K178" s="3"/>
      <c r="L178" s="3"/>
      <c r="M178" s="3"/>
    </row>
    <row r="179" spans="1:13" ht="12.75">
      <c r="A179" s="3"/>
      <c r="B179" s="3"/>
      <c r="D179" s="3"/>
      <c r="E179" s="3"/>
      <c r="G179" s="3"/>
      <c r="H179" s="3"/>
      <c r="J179" s="3"/>
      <c r="K179" s="3"/>
      <c r="L179" s="3"/>
      <c r="M179" s="3"/>
    </row>
    <row r="180" spans="1:13" ht="12.75">
      <c r="A180" s="3"/>
      <c r="B180" s="3"/>
      <c r="D180" s="3"/>
      <c r="E180" s="3"/>
      <c r="G180" s="3"/>
      <c r="H180" s="3"/>
      <c r="J180" s="3"/>
      <c r="K180" s="3"/>
      <c r="L180" s="3"/>
      <c r="M180" s="3"/>
    </row>
    <row r="181" spans="1:13" ht="12.75">
      <c r="A181" s="3"/>
      <c r="B181" s="3"/>
      <c r="D181" s="3"/>
      <c r="E181" s="3"/>
      <c r="G181" s="3"/>
      <c r="H181" s="3"/>
      <c r="J181" s="3"/>
      <c r="K181" s="3"/>
      <c r="L181" s="3"/>
      <c r="M181" s="3"/>
    </row>
  </sheetData>
  <printOptions/>
  <pageMargins left="0.5" right="0.5" top="0.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C. Hurd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